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s.vdi.pref.nagano.lg.jp\高校共有\小海高等学校\ローラースケート場改修工事\"/>
    </mc:Choice>
  </mc:AlternateContent>
  <xr:revisionPtr revIDLastSave="0" documentId="13_ncr:1_{F99664EF-4642-45BA-9197-149D91C3EC5F}" xr6:coauthVersionLast="47" xr6:coauthVersionMax="47" xr10:uidLastSave="{00000000-0000-0000-0000-000000000000}"/>
  <bookViews>
    <workbookView xWindow="-110" yWindow="-110" windowWidth="19420" windowHeight="10420" tabRatio="798" firstSheet="4" activeTab="5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75" r:id="rId6"/>
    <sheet name="低入札調査価格" sheetId="82" state="hidden" r:id="rId7"/>
    <sheet name="低入札調査価格 (電気通信工事)" sheetId="83" state="hidden" r:id="rId8"/>
  </sheets>
  <externalReferences>
    <externalReference r:id="rId9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6">[1]分電盤!#REF!</definedName>
    <definedName name="bundenban２" localSheetId="7">[1]分電盤!#REF!</definedName>
    <definedName name="bundenban２" localSheetId="4">[1]分電盤!#REF!</definedName>
    <definedName name="bundenban２">[1]分電盤!#REF!</definedName>
    <definedName name="Module1.SAN">[1]!Module1.SAN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5">内訳書!$A$1:$L$54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6">[1]一般便所!#REF!</definedName>
    <definedName name="屋根金属工事" localSheetId="7">[1]一般便所!#REF!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5" l="1"/>
  <c r="G6" i="75"/>
  <c r="G9" i="75"/>
  <c r="I54" i="75" l="1"/>
  <c r="E10" i="83" l="1"/>
  <c r="E8" i="83"/>
  <c r="C6" i="83" l="1"/>
  <c r="C6" i="82"/>
  <c r="C7" i="82" l="1"/>
  <c r="E7" i="82" s="1"/>
  <c r="E6" i="83"/>
  <c r="E6" i="82"/>
  <c r="C7" i="83" l="1"/>
  <c r="E7" i="83" s="1"/>
  <c r="C8" i="82"/>
  <c r="E8" i="82" s="1"/>
  <c r="C9" i="82" l="1"/>
  <c r="C9" i="83" l="1"/>
  <c r="C11" i="83" s="1"/>
  <c r="E9" i="82"/>
  <c r="E16" i="82" s="1"/>
  <c r="C10" i="82"/>
  <c r="E9" i="83" l="1"/>
  <c r="E17" i="83" s="1"/>
  <c r="E20" i="83"/>
  <c r="E22" i="83"/>
  <c r="C12" i="83"/>
  <c r="C13" i="83" s="1"/>
  <c r="E24" i="83"/>
  <c r="E19" i="82"/>
  <c r="E21" i="82"/>
  <c r="E23" i="82"/>
  <c r="C11" i="82"/>
  <c r="C12" i="82" s="1"/>
  <c r="I38" i="75" l="1"/>
  <c r="G13" i="75" l="1"/>
  <c r="G15" i="75" s="1"/>
  <c r="G19" i="7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<sst xmlns="http://schemas.openxmlformats.org/spreadsheetml/2006/main" count="144" uniqueCount="99">
  <si>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</si>
  <si>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</si>
  <si>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</si>
  <si>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</si>
  <si>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</si>
  <si>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一式</t>
    <rPh sb="0" eb="2">
      <t>イッシキ</t>
    </rPh>
    <phoneticPr fontId="2"/>
  </si>
  <si>
    <t>別紙による</t>
    <rPh sb="0" eb="2">
      <t>ベッシ</t>
    </rPh>
    <phoneticPr fontId="2"/>
  </si>
  <si>
    <t>２　直接工事費</t>
    <rPh sb="2" eb="4">
      <t>チョクセツ</t>
    </rPh>
    <rPh sb="4" eb="7">
      <t>コウジヒ</t>
    </rPh>
    <phoneticPr fontId="2"/>
  </si>
  <si>
    <t>小計</t>
    <rPh sb="0" eb="2">
      <t>ショウケイ</t>
    </rPh>
    <phoneticPr fontId="2"/>
  </si>
  <si>
    <t>工　事　費　計</t>
    <rPh sb="0" eb="3">
      <t>コウジ</t>
    </rPh>
    <rPh sb="4" eb="5">
      <t>ヒ</t>
    </rPh>
    <rPh sb="6" eb="7">
      <t>ケイ</t>
    </rPh>
    <phoneticPr fontId="2"/>
  </si>
  <si>
    <t>４　消費税相当額</t>
    <rPh sb="2" eb="5">
      <t>ショウヒゼイ</t>
    </rPh>
    <rPh sb="5" eb="8">
      <t>ソウトウガク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</si>
  <si>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</si>
  <si>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</si>
  <si>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</si>
  <si>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</si>
  <si>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</si>
  <si>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</si>
  <si>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</si>
  <si>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</si>
  <si>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の　計</t>
    <rPh sb="4" eb="5">
      <t>ケイ</t>
    </rPh>
    <phoneticPr fontId="2"/>
  </si>
  <si>
    <t>(1)</t>
    <phoneticPr fontId="2"/>
  </si>
  <si>
    <t>工事費内訳書</t>
    <rPh sb="0" eb="3">
      <t>コウジヒ</t>
    </rPh>
    <rPh sb="3" eb="6">
      <t>ウチワケショ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</si>
  <si>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</si>
  <si>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</si>
  <si>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</si>
  <si>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</si>
  <si>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</si>
  <si>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</si>
  <si>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</si>
  <si>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</si>
  <si>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</si>
  <si>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</si>
  <si>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</si>
  <si>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</si>
  <si>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</si>
  <si>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　　　　　　　　　　－</t>
    <phoneticPr fontId="2"/>
  </si>
  <si>
    <t>　　　　　　　　　　－</t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</si>
  <si>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</si>
  <si>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　　　　　A</t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</si>
  <si>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</si>
  <si>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</si>
  <si>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　　　　　B</t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</si>
  <si>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</si>
  <si>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</si>
  <si>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</si>
  <si>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</si>
  <si>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</si>
  <si>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</si>
  <si>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</si>
  <si>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</si>
  <si>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×(9.5/10)</t>
    <phoneticPr fontId="2"/>
  </si>
  <si>
    <t>×(9/10)</t>
    <phoneticPr fontId="2"/>
  </si>
  <si>
    <t>×(7/10)</t>
    <phoneticPr fontId="2"/>
  </si>
  <si>
    <t>×(3/10)</t>
    <phoneticPr fontId="2"/>
  </si>
  <si>
    <t>⑨</t>
    <phoneticPr fontId="2"/>
  </si>
  <si>
    <t>　⑥＋⑦＋⑧＋⑨＝A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</si>
  <si>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</si>
  <si>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工事価格の(7/10)＝B</t>
    <rPh sb="1" eb="3">
      <t>コウジ</t>
    </rPh>
    <rPh sb="3" eb="5">
      <t>カカク</t>
    </rPh>
    <phoneticPr fontId="2"/>
  </si>
  <si>
    <t>　工事価格の(9/10)＝C</t>
    <rPh sb="1" eb="3">
      <t>コウジ</t>
    </rPh>
    <rPh sb="3" eb="5">
      <t>カカク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</si>
  <si>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</si>
  <si>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</si>
  <si>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機器費⑤</t>
    <rPh sb="0" eb="2">
      <t>キキ</t>
    </rPh>
    <rPh sb="2" eb="3">
      <t>ヒ</t>
    </rPh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</si>
  <si>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</si>
  <si>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</si>
  <si>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</si>
  <si>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</si>
  <si>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</si>
  <si>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</si>
  <si>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×(8.3/10)</t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</si>
  <si>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</si>
  <si>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</si>
  <si>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２　　の　　計</t>
    <rPh sb="2" eb="3">
      <t>ケイ</t>
    </rPh>
    <phoneticPr fontId="2"/>
  </si>
  <si>
    <t>GHP-1（３Ｆ系統）
YNZP840G1NC/6GN1659N</t>
    <rPh sb="8" eb="10">
      <t>ケイトウ</t>
    </rPh>
    <phoneticPr fontId="2"/>
  </si>
  <si>
    <t>　　　　　令和５年度</t>
    <rPh sb="5" eb="7">
      <t>レイワ</t>
    </rPh>
    <rPh sb="8" eb="10">
      <t>ネンド</t>
    </rPh>
    <phoneticPr fontId="2"/>
  </si>
  <si>
    <t>１　諸経費</t>
    <rPh sb="2" eb="5">
      <t>ショケイヒ</t>
    </rPh>
    <phoneticPr fontId="2"/>
  </si>
  <si>
    <t>１　諸経費（共通仮設費・現場管理費・一般管理費）</t>
    <rPh sb="2" eb="5">
      <t>ショケイヒ</t>
    </rPh>
    <rPh sb="6" eb="8">
      <t>キョウツウ</t>
    </rPh>
    <rPh sb="8" eb="10">
      <t>カセツ</t>
    </rPh>
    <rPh sb="10" eb="11">
      <t>ヒ</t>
    </rPh>
    <rPh sb="12" eb="14">
      <t>ゲンバ</t>
    </rPh>
    <rPh sb="14" eb="17">
      <t>カンリヒ</t>
    </rPh>
    <rPh sb="18" eb="20">
      <t>イッパン</t>
    </rPh>
    <rPh sb="20" eb="23">
      <t>カンリヒ</t>
    </rPh>
    <phoneticPr fontId="2"/>
  </si>
  <si>
    <t>（2）</t>
    <phoneticPr fontId="2"/>
  </si>
  <si>
    <t>(3)</t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</si>
  <si>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</si>
  <si>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</si>
  <si>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オーバーレイ舗装工</t>
    <rPh sb="6" eb="8">
      <t>ホソウ</t>
    </rPh>
    <rPh sb="8" eb="9">
      <t>コウ</t>
    </rPh>
    <phoneticPr fontId="2"/>
  </si>
  <si>
    <t>式</t>
    <rPh sb="0" eb="1">
      <t>シキ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</si>
  <si>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</si>
  <si>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</si>
  <si>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</si>
  <si>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事務長</t>
    <rPh sb="0" eb="3">
      <t>ジムチョウ</t>
    </rPh>
    <phoneticPr fontId="2"/>
  </si>
  <si>
    <t>係員</t>
    <rPh sb="0" eb="2">
      <t>カカリイン</t>
    </rPh>
    <phoneticPr fontId="2"/>
  </si>
  <si>
    <t>担当</t>
    <rPh sb="0" eb="2">
      <t>タントウ</t>
    </rPh>
    <phoneticPr fontId="2"/>
  </si>
  <si>
    <t>クラック部舗装カッター切断</t>
    <rPh sb="4" eb="5">
      <t>ブ</t>
    </rPh>
    <rPh sb="5" eb="7">
      <t>ホソウ</t>
    </rPh>
    <rPh sb="11" eb="13">
      <t>セツダン</t>
    </rPh>
    <phoneticPr fontId="2"/>
  </si>
  <si>
    <t>舗装剥ぎ取り</t>
    <rPh sb="0" eb="2">
      <t>ホソウ</t>
    </rPh>
    <rPh sb="2" eb="3">
      <t>ハ</t>
    </rPh>
    <rPh sb="4" eb="5">
      <t>ト</t>
    </rPh>
    <phoneticPr fontId="2"/>
  </si>
  <si>
    <t>W=50cm</t>
  </si>
  <si>
    <t>アスファルト殻積込・搬出・処分</t>
    <rPh sb="6" eb="7">
      <t>ガラ</t>
    </rPh>
    <rPh sb="7" eb="9">
      <t>ツミコミ</t>
    </rPh>
    <rPh sb="10" eb="12">
      <t>ハンシュツ</t>
    </rPh>
    <rPh sb="13" eb="15">
      <t>ショブン</t>
    </rPh>
    <phoneticPr fontId="2"/>
  </si>
  <si>
    <t>新規アスファルト舗設</t>
    <rPh sb="0" eb="2">
      <t>シンキ</t>
    </rPh>
    <rPh sb="8" eb="10">
      <t>ホセツ</t>
    </rPh>
    <phoneticPr fontId="2"/>
  </si>
  <si>
    <t>路面清掃</t>
    <rPh sb="0" eb="2">
      <t>ロメン</t>
    </rPh>
    <rPh sb="2" eb="4">
      <t>セイソウ</t>
    </rPh>
    <phoneticPr fontId="2"/>
  </si>
  <si>
    <t>ｍ</t>
  </si>
  <si>
    <t>㎡</t>
  </si>
  <si>
    <t>ｔ</t>
  </si>
  <si>
    <t>密粒度Aｓ（13F）　t=4㎝</t>
    <rPh sb="0" eb="1">
      <t>ミツ</t>
    </rPh>
    <rPh sb="1" eb="3">
      <t>リュウド</t>
    </rPh>
    <phoneticPr fontId="2"/>
  </si>
  <si>
    <t>小海高等学校　ローラースケート場改修工事</t>
    <rPh sb="0" eb="2">
      <t>コウミ</t>
    </rPh>
    <rPh sb="2" eb="4">
      <t>コウトウ</t>
    </rPh>
    <rPh sb="4" eb="6">
      <t>ガッコウ</t>
    </rPh>
    <rPh sb="15" eb="16">
      <t>ジョウ</t>
    </rPh>
    <rPh sb="16" eb="18">
      <t>カイシュウ</t>
    </rPh>
    <rPh sb="18" eb="2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</si>
</sst>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_ "/>
    <numFmt numFmtId="177" formatCode="&quot;¥&quot;#,##0;[Red]&quot;¥&quot;&quot;¥&quot;\-#,##0"/>
    <numFmt numFmtId="178" formatCode="&quot;¥&quot;#,##0.00;&quot;¥&quot;&quot;¥&quot;\-#,##0.00"/>
    <numFmt numFmtId="179" formatCode="&quot;¥&quot;#,##0.00;[Red]&quot;¥&quot;&quot;¥&quot;\-#,##0.00"/>
    <numFmt numFmtId="180" formatCode="_ &quot;¥&quot;* #,##0_ ;_ &quot;¥&quot;* &quot;¥&quot;\-#,##0_ ;_ &quot;¥&quot;* &quot;-&quot;_ ;_ @_ "/>
    <numFmt numFmtId="181" formatCode="&quot;¥&quot;#,##0.00;&quot;¥&quot;&quot;¥&quot;&quot;¥&quot;&quot;¥&quot;\-#,##0.00"/>
    <numFmt numFmtId="182" formatCode="&quot;$&quot;#,##0.00"/>
    <numFmt numFmtId="183" formatCode="_(* #,##0_);_(* \(#,##0\);_(* &quot;-&quot;??_);_(@_)"/>
    <numFmt numFmtId="184" formatCode="d\-mmm\-yy\ h:mm\ AM/PM"/>
    <numFmt numFmtId="185" formatCode="0%;\(0%\)"/>
    <numFmt numFmtId="186" formatCode="&quot;$&quot;#,##0;[Red]\-&quot;$&quot;#,##0"/>
    <numFmt numFmtId="187" formatCode="&quot;$&quot;#,##0.00;\-&quot;$&quot;#,##0.00"/>
    <numFmt numFmtId="188" formatCode="#,##0.0_);[Red]\(#,##0.0\)"/>
    <numFmt numFmtId="189" formatCode="#,##0.0_ 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20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0" borderId="0" applyFill="0" applyBorder="0" applyAlignment="0"/>
    <xf numFmtId="183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4" fontId="6" fillId="0" borderId="0" applyFill="0" applyBorder="0" applyAlignment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21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1" fontId="13" fillId="0" borderId="0"/>
    <xf numFmtId="0" fontId="7" fillId="0" borderId="0"/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4" fontId="21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9" fillId="0" borderId="0"/>
    <xf numFmtId="49" fontId="6" fillId="0" borderId="0" applyFill="0" applyBorder="0" applyAlignment="0"/>
    <xf numFmtId="182" fontId="13" fillId="0" borderId="0" applyFill="0" applyBorder="0" applyAlignment="0"/>
    <xf numFmtId="183" fontId="13" fillId="0" borderId="0" applyFill="0" applyBorder="0" applyAlignment="0"/>
    <xf numFmtId="0" fontId="24" fillId="0" borderId="0">
      <alignment horizontal="center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6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26" borderId="12" applyNumberFormat="0" applyAlignment="0" applyProtection="0">
      <alignment vertical="center"/>
    </xf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0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41" fillId="5" borderId="0" applyNumberFormat="0" applyBorder="0" applyAlignment="0" applyProtection="0">
      <alignment vertical="center"/>
    </xf>
    <xf numFmtId="0" fontId="45" fillId="0" borderId="0"/>
    <xf numFmtId="38" fontId="1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19" xfId="100" applyFont="1" applyBorder="1" applyAlignment="1">
      <alignment horizontal="center" vertical="center"/>
    </xf>
    <xf numFmtId="38" fontId="5" fillId="0" borderId="20" xfId="10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Continuous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13" xfId="100" applyFont="1" applyBorder="1" applyAlignment="1">
      <alignment horizontal="center" vertical="center"/>
    </xf>
    <xf numFmtId="38" fontId="5" fillId="0" borderId="14" xfId="10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38" fontId="5" fillId="0" borderId="13" xfId="10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8" fontId="5" fillId="0" borderId="18" xfId="100" applyFont="1" applyBorder="1" applyAlignment="1">
      <alignment horizontal="center" vertical="center"/>
    </xf>
    <xf numFmtId="0" fontId="17" fillId="0" borderId="19" xfId="0" quotePrefix="1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Font="1" applyAlignment="1">
      <alignment vertical="center"/>
    </xf>
    <xf numFmtId="0" fontId="5" fillId="0" borderId="0" xfId="113" applyFont="1" applyAlignment="1">
      <alignment horizontal="center" vertical="center"/>
    </xf>
    <xf numFmtId="38" fontId="5" fillId="0" borderId="0" xfId="101" applyFont="1" applyAlignment="1">
      <alignment vertical="center"/>
    </xf>
    <xf numFmtId="188" fontId="5" fillId="0" borderId="13" xfId="0" applyNumberFormat="1" applyFont="1" applyBorder="1" applyAlignment="1">
      <alignment vertical="center"/>
    </xf>
    <xf numFmtId="188" fontId="17" fillId="0" borderId="19" xfId="0" applyNumberFormat="1" applyFont="1" applyBorder="1" applyAlignment="1">
      <alignment horizontal="center"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5" xfId="114" applyNumberFormat="1" applyBorder="1">
      <alignment vertical="center"/>
    </xf>
    <xf numFmtId="0" fontId="5" fillId="0" borderId="0" xfId="114" applyAlignment="1">
      <alignment vertical="center"/>
    </xf>
    <xf numFmtId="0" fontId="5" fillId="0" borderId="0" xfId="114" applyAlignment="1">
      <alignment horizontal="center" vertical="center"/>
    </xf>
    <xf numFmtId="0" fontId="42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26" xfId="114" applyNumberFormat="1" applyFill="1" applyBorder="1">
      <alignment vertical="center"/>
    </xf>
    <xf numFmtId="0" fontId="43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13" xfId="0" applyBorder="1" applyAlignment="1">
      <alignment horizontal="left" vertical="center" wrapText="1"/>
    </xf>
    <xf numFmtId="0" fontId="5" fillId="0" borderId="16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38" fontId="5" fillId="0" borderId="16" xfId="10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189" fontId="5" fillId="0" borderId="13" xfId="0" applyNumberFormat="1" applyFont="1" applyBorder="1" applyAlignment="1">
      <alignment horizontal="right" vertical="center"/>
    </xf>
    <xf numFmtId="38" fontId="5" fillId="0" borderId="13" xfId="10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38" fontId="5" fillId="0" borderId="0" xfId="0" applyNumberFormat="1" applyFont="1" applyAlignment="1">
      <alignment vertical="center"/>
    </xf>
    <xf numFmtId="0" fontId="19" fillId="0" borderId="2" xfId="0" applyFont="1" applyBorder="1" applyAlignment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7" fillId="0" borderId="41" xfId="0" quotePrefix="1" applyFont="1" applyBorder="1" applyAlignment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88" fontId="17" fillId="0" borderId="41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0" fontId="5" fillId="0" borderId="0" xfId="113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17" fillId="0" borderId="43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 shrinkToFit="1"/>
    </xf>
    <xf numFmtId="0" fontId="17" fillId="0" borderId="15" xfId="0" quotePrefix="1" applyFont="1" applyBorder="1" applyAlignment="1">
      <alignment vertical="center" wrapText="1"/>
    </xf>
    <xf numFmtId="0" fontId="0" fillId="0" borderId="15" xfId="0" applyFont="1" applyBorder="1" applyAlignment="1">
      <alignment vertical="center" wrapText="1" shrinkToFit="1"/>
    </xf>
    <xf numFmtId="38" fontId="17" fillId="0" borderId="13" xfId="10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188" fontId="17" fillId="0" borderId="13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88" fontId="17" fillId="0" borderId="38" xfId="0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38" fontId="17" fillId="0" borderId="38" xfId="100" applyFont="1" applyBorder="1" applyAlignment="1">
      <alignment vertical="center"/>
    </xf>
    <xf numFmtId="40" fontId="17" fillId="0" borderId="39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29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16" fillId="0" borderId="27" xfId="113" applyFont="1" applyBorder="1" applyAlignment="1">
      <alignment horizontal="center" vertical="center"/>
    </xf>
    <xf numFmtId="0" fontId="16" fillId="0" borderId="0" xfId="113" applyFont="1" applyBorder="1" applyAlignment="1">
      <alignment horizontal="center" vertical="center"/>
    </xf>
    <xf numFmtId="0" fontId="16" fillId="0" borderId="28" xfId="113" applyFont="1" applyBorder="1" applyAlignment="1">
      <alignment horizontal="center" vertical="center"/>
    </xf>
    <xf numFmtId="0" fontId="16" fillId="0" borderId="30" xfId="113" applyFont="1" applyBorder="1" applyAlignment="1">
      <alignment horizontal="center" vertical="center"/>
    </xf>
    <xf numFmtId="0" fontId="16" fillId="0" borderId="36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25" fillId="0" borderId="27" xfId="113" applyFont="1" applyBorder="1" applyAlignment="1">
      <alignment horizontal="center" vertical="center"/>
    </xf>
    <xf numFmtId="0" fontId="25" fillId="0" borderId="0" xfId="113" applyFont="1" applyBorder="1" applyAlignment="1">
      <alignment horizontal="center" vertical="center"/>
    </xf>
    <xf numFmtId="0" fontId="25" fillId="0" borderId="28" xfId="113" applyFont="1" applyBorder="1" applyAlignment="1">
      <alignment horizontal="center" vertical="center"/>
    </xf>
    <xf numFmtId="0" fontId="25" fillId="0" borderId="27" xfId="113" applyFont="1" applyBorder="1" applyAlignment="1">
      <alignment horizontal="left" vertical="center"/>
    </xf>
    <xf numFmtId="0" fontId="25" fillId="0" borderId="0" xfId="113" applyFont="1" applyBorder="1" applyAlignment="1">
      <alignment horizontal="left" vertical="center"/>
    </xf>
    <xf numFmtId="0" fontId="25" fillId="0" borderId="28" xfId="113" applyFont="1" applyBorder="1" applyAlignment="1">
      <alignment horizontal="left" vertical="center"/>
    </xf>
    <xf numFmtId="0" fontId="25" fillId="0" borderId="27" xfId="113" applyFont="1" applyBorder="1" applyAlignment="1">
      <alignment horizontal="center" vertical="center" wrapText="1" shrinkToFit="1"/>
    </xf>
    <xf numFmtId="0" fontId="25" fillId="0" borderId="0" xfId="113" applyFont="1" applyBorder="1" applyAlignment="1">
      <alignment horizontal="center" vertical="center" shrinkToFit="1"/>
    </xf>
    <xf numFmtId="0" fontId="25" fillId="0" borderId="28" xfId="113" applyFont="1" applyBorder="1" applyAlignment="1">
      <alignment horizontal="center" vertical="center" shrinkToFit="1"/>
    </xf>
    <xf numFmtId="0" fontId="25" fillId="0" borderId="27" xfId="113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38" fontId="17" fillId="0" borderId="38" xfId="100" applyFont="1" applyBorder="1" applyAlignment="1">
      <alignment horizontal="center" vertical="center"/>
    </xf>
    <xf numFmtId="38" fontId="17" fillId="0" borderId="39" xfId="10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6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38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38" fontId="17" fillId="0" borderId="19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0" xfId="114" applyFont="1" applyAlignment="1">
      <alignment horizontal="center" vertical="center"/>
    </xf>
  </cellXfs>
  <cellStyles count="120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パーセント 2" xfId="119" xr:uid="{00000000-0005-0000-0000-00005A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 7" xfId="118" xr:uid="{00000000-0005-0000-0000-000066000000}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 2" xfId="117" xr:uid="{00000000-0005-0000-0000-000074000000}"/>
    <cellStyle name="標準_工事内訳書(諏訪二葉屋根)" xfId="113" xr:uid="{00000000-0005-0000-0000-000075000000}"/>
    <cellStyle name="標準_低入基準価格算出表" xfId="114" xr:uid="{00000000-0005-0000-0000-000078000000}"/>
    <cellStyle name="未定義" xfId="115" xr:uid="{00000000-0005-0000-0000-000079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20</xdr:row>
      <xdr:rowOff>317500</xdr:rowOff>
    </xdr:from>
    <xdr:to>
      <xdr:col>6</xdr:col>
      <xdr:colOff>552450</xdr:colOff>
      <xdr:row>24</xdr:row>
      <xdr:rowOff>12700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68830D9-16FA-4521-8A20-E15E459EB37C}"/>
            </a:ext>
          </a:extLst>
        </xdr:cNvPr>
        <xdr:cNvSpPr/>
      </xdr:nvSpPr>
      <xdr:spPr>
        <a:xfrm>
          <a:off x="6489700" y="7302500"/>
          <a:ext cx="330200" cy="1092200"/>
        </a:xfrm>
        <a:prstGeom prst="rightBrace">
          <a:avLst>
            <a:gd name="adj1" fmla="val 8333"/>
            <a:gd name="adj2" fmla="val 342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opLeftCell="A7" zoomScaleNormal="100" zoomScaleSheetLayoutView="75" workbookViewId="0">
      <selection activeCell="A12" sqref="A12:L12"/>
    </sheetView>
  </sheetViews>
  <sheetFormatPr defaultColWidth="9" defaultRowHeight="30" customHeight="1"/>
  <cols>
    <col min="1" max="1" width="11.08984375" style="48" customWidth="1"/>
    <col min="2" max="5" width="11.08984375" style="47" customWidth="1"/>
    <col min="6" max="6" width="11.08984375" style="48" customWidth="1"/>
    <col min="7" max="8" width="11.08984375" style="47" customWidth="1"/>
    <col min="9" max="9" width="11.08984375" style="49" customWidth="1"/>
    <col min="10" max="12" width="11.08984375" style="47" customWidth="1"/>
    <col min="13" max="16384" width="9" style="47"/>
  </cols>
  <sheetData>
    <row r="1" spans="1:12" ht="30" customHeight="1">
      <c r="A1" s="128" t="s">
        <v>83</v>
      </c>
      <c r="B1" s="121"/>
      <c r="C1" s="121" t="s">
        <v>84</v>
      </c>
      <c r="D1" s="121"/>
      <c r="E1" s="121" t="s">
        <v>85</v>
      </c>
      <c r="F1" s="121"/>
      <c r="G1" s="121" t="s">
        <v>86</v>
      </c>
      <c r="H1" s="121"/>
      <c r="I1" s="121"/>
      <c r="J1" s="121"/>
      <c r="K1" s="121" t="s">
        <v>87</v>
      </c>
      <c r="L1" s="122"/>
    </row>
    <row r="2" spans="1:12" ht="30" customHeight="1">
      <c r="A2" s="129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30" customHeight="1">
      <c r="A3" s="129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ht="30" customHeight="1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spans="1:12" ht="30" customHeight="1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5"/>
    </row>
    <row r="6" spans="1:12" ht="30" customHeight="1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5"/>
    </row>
    <row r="7" spans="1:12" ht="30" customHeight="1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5"/>
    </row>
    <row r="8" spans="1:12" ht="30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5"/>
    </row>
    <row r="9" spans="1:12" ht="30" customHeight="1">
      <c r="A9" s="136" t="s">
        <v>73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8"/>
    </row>
    <row r="10" spans="1:12" ht="30" customHeight="1">
      <c r="A10" s="139" t="s">
        <v>98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 ht="30" customHeight="1">
      <c r="A11" s="142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 ht="30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5"/>
    </row>
    <row r="13" spans="1:12" ht="30" customHeight="1">
      <c r="A13" s="133" t="s">
        <v>21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5"/>
    </row>
    <row r="14" spans="1:12" ht="30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5"/>
    </row>
    <row r="15" spans="1:12" ht="30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5"/>
    </row>
    <row r="16" spans="1:12" ht="30" customHeight="1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5"/>
    </row>
    <row r="17" spans="1:12" ht="30" customHeight="1" thickBot="1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2"/>
    </row>
    <row r="41" spans="3:3" ht="30" customHeight="1">
      <c r="C41" s="101" t="s">
        <v>72</v>
      </c>
    </row>
  </sheetData>
  <mergeCells count="25">
    <mergeCell ref="A16:L16"/>
    <mergeCell ref="A17:L17"/>
    <mergeCell ref="A14:L14"/>
    <mergeCell ref="A13:L13"/>
    <mergeCell ref="C2:D3"/>
    <mergeCell ref="E2:F3"/>
    <mergeCell ref="G2:H3"/>
    <mergeCell ref="A9:L9"/>
    <mergeCell ref="A15:L15"/>
    <mergeCell ref="A12:L12"/>
    <mergeCell ref="A10:L11"/>
    <mergeCell ref="I1:J1"/>
    <mergeCell ref="K1:L1"/>
    <mergeCell ref="A8:L8"/>
    <mergeCell ref="I2:J3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G1:H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4"/>
  <sheetViews>
    <sheetView tabSelected="1" view="pageBreakPreview" topLeftCell="A40" zoomScaleNormal="100" zoomScaleSheetLayoutView="100" workbookViewId="0">
      <selection activeCell="D44" sqref="D44"/>
    </sheetView>
  </sheetViews>
  <sheetFormatPr defaultColWidth="9" defaultRowHeight="30" customHeight="1"/>
  <cols>
    <col min="1" max="1" width="3.08984375" style="1" customWidth="1"/>
    <col min="2" max="2" width="29.6328125" style="2" customWidth="1"/>
    <col min="3" max="3" width="37.36328125" style="2" customWidth="1"/>
    <col min="4" max="4" width="9" style="2"/>
    <col min="5" max="5" width="1.6328125" style="2" customWidth="1"/>
    <col min="6" max="6" width="9" style="1"/>
    <col min="7" max="7" width="9.6328125" style="2" bestFit="1" customWidth="1"/>
    <col min="8" max="8" width="1.6328125" style="2" customWidth="1"/>
    <col min="9" max="9" width="11" style="46" customWidth="1"/>
    <col min="10" max="10" width="1.6328125" style="2" customWidth="1"/>
    <col min="11" max="11" width="11.7265625" style="2" customWidth="1"/>
    <col min="12" max="12" width="11.453125" style="2" customWidth="1"/>
    <col min="13" max="13" width="9" style="2" customWidth="1"/>
    <col min="14" max="16384" width="9" style="2"/>
  </cols>
  <sheetData>
    <row r="1" spans="1:12" ht="27.65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7.65" customHeight="1">
      <c r="A2" s="143" t="s">
        <v>1</v>
      </c>
      <c r="B2" s="157"/>
      <c r="C2" s="144"/>
      <c r="D2" s="143" t="s">
        <v>2</v>
      </c>
      <c r="E2" s="157"/>
      <c r="F2" s="144"/>
      <c r="G2" s="143" t="s">
        <v>3</v>
      </c>
      <c r="H2" s="157"/>
      <c r="I2" s="157"/>
      <c r="J2" s="144"/>
      <c r="K2" s="143" t="s">
        <v>4</v>
      </c>
      <c r="L2" s="144"/>
    </row>
    <row r="3" spans="1:12" ht="27.65" customHeight="1">
      <c r="A3" s="12" t="s">
        <v>75</v>
      </c>
      <c r="B3" s="81"/>
      <c r="C3" s="82"/>
      <c r="D3" s="169" t="s">
        <v>5</v>
      </c>
      <c r="E3" s="170"/>
      <c r="F3" s="171"/>
      <c r="G3" s="166">
        <f>+I38</f>
        <v>0</v>
      </c>
      <c r="H3" s="167"/>
      <c r="I3" s="167"/>
      <c r="J3" s="82"/>
      <c r="K3" s="12" t="s">
        <v>6</v>
      </c>
      <c r="L3" s="82"/>
    </row>
    <row r="4" spans="1:12" ht="27.65" customHeight="1">
      <c r="A4" s="71"/>
      <c r="B4" s="6"/>
      <c r="C4" s="5"/>
      <c r="D4" s="4"/>
      <c r="E4" s="6"/>
      <c r="F4" s="75"/>
      <c r="G4" s="168"/>
      <c r="H4" s="151"/>
      <c r="I4" s="151"/>
      <c r="J4" s="5"/>
      <c r="K4" s="4"/>
      <c r="L4" s="5"/>
    </row>
    <row r="5" spans="1:12" ht="27.65" customHeight="1">
      <c r="A5" s="4" t="s">
        <v>7</v>
      </c>
      <c r="B5" s="6"/>
      <c r="C5" s="5"/>
      <c r="D5" s="147"/>
      <c r="E5" s="148"/>
      <c r="F5" s="149"/>
      <c r="G5" s="150"/>
      <c r="H5" s="151"/>
      <c r="I5" s="151"/>
      <c r="J5" s="5"/>
      <c r="K5" s="4"/>
      <c r="L5" s="5"/>
    </row>
    <row r="6" spans="1:12" ht="27.65" customHeight="1">
      <c r="A6" s="83"/>
      <c r="B6" s="161"/>
      <c r="C6" s="162"/>
      <c r="D6" s="147" t="s">
        <v>5</v>
      </c>
      <c r="E6" s="148"/>
      <c r="F6" s="149"/>
      <c r="G6" s="150">
        <f>I54</f>
        <v>0</v>
      </c>
      <c r="H6" s="151"/>
      <c r="I6" s="151"/>
      <c r="J6" s="5"/>
      <c r="K6" s="4"/>
      <c r="L6" s="5"/>
    </row>
    <row r="7" spans="1:12" ht="27.65" customHeight="1">
      <c r="A7" s="83"/>
      <c r="B7" s="161"/>
      <c r="C7" s="162"/>
      <c r="D7" s="147"/>
      <c r="E7" s="148"/>
      <c r="F7" s="149"/>
      <c r="G7" s="150"/>
      <c r="H7" s="151"/>
      <c r="I7" s="151"/>
      <c r="J7" s="5"/>
      <c r="K7" s="4"/>
      <c r="L7" s="5"/>
    </row>
    <row r="8" spans="1:12" ht="27.65" customHeight="1">
      <c r="A8" s="83"/>
      <c r="B8" s="77"/>
      <c r="C8" s="78"/>
      <c r="D8" s="147"/>
      <c r="E8" s="148"/>
      <c r="F8" s="149"/>
      <c r="G8" s="150"/>
      <c r="H8" s="152"/>
      <c r="I8" s="152"/>
      <c r="J8" s="5"/>
      <c r="K8" s="4"/>
      <c r="L8" s="5"/>
    </row>
    <row r="9" spans="1:12" ht="27.65" customHeight="1">
      <c r="A9" s="83"/>
      <c r="B9" s="77" t="s">
        <v>8</v>
      </c>
      <c r="C9" s="78"/>
      <c r="D9" s="71"/>
      <c r="E9" s="72"/>
      <c r="F9" s="75"/>
      <c r="G9" s="150">
        <f>SUM(G6:I8)</f>
        <v>0</v>
      </c>
      <c r="H9" s="152"/>
      <c r="I9" s="152"/>
      <c r="J9" s="5"/>
      <c r="K9" s="4"/>
      <c r="L9" s="5"/>
    </row>
    <row r="10" spans="1:12" ht="27.65" customHeight="1">
      <c r="A10" s="4"/>
      <c r="B10" s="6"/>
      <c r="C10" s="5"/>
      <c r="D10" s="147"/>
      <c r="E10" s="148"/>
      <c r="F10" s="149"/>
      <c r="G10" s="150"/>
      <c r="H10" s="152"/>
      <c r="I10" s="152"/>
      <c r="J10" s="5"/>
      <c r="K10" s="4"/>
      <c r="L10" s="5"/>
    </row>
    <row r="11" spans="1:12" ht="27.65" customHeight="1">
      <c r="A11" s="4"/>
      <c r="B11" s="6"/>
      <c r="C11" s="5"/>
      <c r="D11" s="147"/>
      <c r="E11" s="148"/>
      <c r="F11" s="149"/>
      <c r="G11" s="150"/>
      <c r="H11" s="152"/>
      <c r="I11" s="152"/>
      <c r="J11" s="5"/>
      <c r="K11" s="4"/>
      <c r="L11" s="5"/>
    </row>
    <row r="12" spans="1:12" ht="27.65" customHeight="1">
      <c r="A12" s="4"/>
      <c r="B12" s="6"/>
      <c r="C12" s="5"/>
      <c r="D12" s="71"/>
      <c r="E12" s="72"/>
      <c r="F12" s="75"/>
      <c r="G12" s="73"/>
      <c r="H12" s="74"/>
      <c r="I12" s="74"/>
      <c r="J12" s="5"/>
      <c r="K12" s="4"/>
      <c r="L12" s="5"/>
    </row>
    <row r="13" spans="1:12" ht="27.65" customHeight="1">
      <c r="A13" s="147" t="s">
        <v>9</v>
      </c>
      <c r="B13" s="148"/>
      <c r="C13" s="75"/>
      <c r="D13" s="4"/>
      <c r="E13" s="6"/>
      <c r="F13" s="75"/>
      <c r="G13" s="150">
        <f>G3+G9+G11</f>
        <v>0</v>
      </c>
      <c r="H13" s="152"/>
      <c r="I13" s="152"/>
      <c r="J13" s="5"/>
      <c r="K13" s="4"/>
      <c r="L13" s="5"/>
    </row>
    <row r="14" spans="1:12" ht="27.65" customHeight="1">
      <c r="A14" s="71"/>
      <c r="B14" s="77"/>
      <c r="C14" s="78"/>
      <c r="D14" s="71"/>
      <c r="E14" s="72"/>
      <c r="F14" s="75"/>
      <c r="G14" s="73"/>
      <c r="H14" s="76"/>
      <c r="I14" s="76"/>
      <c r="J14" s="5"/>
      <c r="K14" s="4"/>
      <c r="L14" s="5"/>
    </row>
    <row r="15" spans="1:12" ht="27.65" customHeight="1">
      <c r="A15" s="4" t="s">
        <v>10</v>
      </c>
      <c r="B15" s="6"/>
      <c r="C15" s="5"/>
      <c r="D15" s="147" t="s">
        <v>5</v>
      </c>
      <c r="E15" s="148"/>
      <c r="F15" s="149"/>
      <c r="G15" s="155">
        <f>INT(G13*10%)</f>
        <v>0</v>
      </c>
      <c r="H15" s="156"/>
      <c r="I15" s="156"/>
      <c r="J15" s="5"/>
      <c r="K15" s="4"/>
      <c r="L15" s="5"/>
    </row>
    <row r="16" spans="1:12" ht="27.65" customHeight="1">
      <c r="A16" s="71"/>
      <c r="B16" s="161"/>
      <c r="C16" s="162"/>
      <c r="D16" s="147"/>
      <c r="E16" s="148"/>
      <c r="F16" s="149"/>
      <c r="G16" s="150"/>
      <c r="H16" s="151"/>
      <c r="I16" s="151"/>
      <c r="J16" s="5"/>
      <c r="K16" s="4"/>
      <c r="L16" s="5"/>
    </row>
    <row r="17" spans="1:14" ht="27.65" customHeight="1">
      <c r="A17" s="4"/>
      <c r="B17" s="6"/>
      <c r="C17" s="5"/>
      <c r="D17" s="147"/>
      <c r="E17" s="148"/>
      <c r="F17" s="149"/>
      <c r="G17" s="155"/>
      <c r="H17" s="156"/>
      <c r="I17" s="156"/>
      <c r="J17" s="5"/>
      <c r="K17" s="4"/>
      <c r="L17" s="5"/>
    </row>
    <row r="18" spans="1:14" ht="27.65" customHeight="1">
      <c r="A18" s="71"/>
      <c r="B18" s="161"/>
      <c r="C18" s="162"/>
      <c r="D18" s="147"/>
      <c r="E18" s="148"/>
      <c r="F18" s="149"/>
      <c r="G18" s="150"/>
      <c r="H18" s="151"/>
      <c r="I18" s="151"/>
      <c r="J18" s="5"/>
      <c r="K18" s="4"/>
      <c r="L18" s="5"/>
    </row>
    <row r="19" spans="1:14" ht="27.65" customHeight="1">
      <c r="A19" s="158" t="s">
        <v>11</v>
      </c>
      <c r="B19" s="159"/>
      <c r="C19" s="160"/>
      <c r="D19" s="7"/>
      <c r="E19" s="8"/>
      <c r="F19" s="9"/>
      <c r="G19" s="153">
        <f>G3+G9+G11+G15</f>
        <v>0</v>
      </c>
      <c r="H19" s="154"/>
      <c r="I19" s="154"/>
      <c r="J19" s="10"/>
      <c r="K19" s="7"/>
      <c r="L19" s="10"/>
      <c r="N19" s="89"/>
    </row>
    <row r="20" spans="1:14" s="1" customFormat="1" ht="27.65" customHeight="1">
      <c r="A20" s="143" t="s">
        <v>12</v>
      </c>
      <c r="B20" s="144"/>
      <c r="C20" s="3" t="s">
        <v>13</v>
      </c>
      <c r="D20" s="143" t="s">
        <v>14</v>
      </c>
      <c r="E20" s="144"/>
      <c r="F20" s="11" t="s">
        <v>15</v>
      </c>
      <c r="G20" s="143" t="s">
        <v>16</v>
      </c>
      <c r="H20" s="144"/>
      <c r="I20" s="145" t="s">
        <v>17</v>
      </c>
      <c r="J20" s="146"/>
      <c r="K20" s="143" t="s">
        <v>18</v>
      </c>
      <c r="L20" s="144"/>
    </row>
    <row r="21" spans="1:14" s="1" customFormat="1" ht="27.65" customHeight="1">
      <c r="A21" s="12" t="s">
        <v>74</v>
      </c>
      <c r="B21" s="13"/>
      <c r="C21" s="14"/>
      <c r="D21" s="15"/>
      <c r="E21" s="16"/>
      <c r="F21" s="17"/>
      <c r="G21" s="15"/>
      <c r="H21" s="16"/>
      <c r="I21" s="18"/>
      <c r="J21" s="19"/>
      <c r="K21" s="15"/>
      <c r="L21" s="16"/>
    </row>
    <row r="22" spans="1:14" s="1" customFormat="1" ht="27.65" customHeight="1">
      <c r="A22" s="20" t="s">
        <v>20</v>
      </c>
      <c r="B22" s="91" t="s">
        <v>82</v>
      </c>
      <c r="C22" s="22"/>
      <c r="D22" s="23"/>
      <c r="E22" s="24"/>
      <c r="F22" s="79" t="s">
        <v>5</v>
      </c>
      <c r="G22" s="23"/>
      <c r="H22" s="24"/>
      <c r="I22" s="31"/>
      <c r="J22" s="27"/>
      <c r="K22" s="4"/>
      <c r="L22" s="24"/>
    </row>
    <row r="23" spans="1:14" s="1" customFormat="1" ht="27.65" customHeight="1">
      <c r="A23" s="80" t="s">
        <v>76</v>
      </c>
      <c r="B23" s="119" t="s">
        <v>78</v>
      </c>
      <c r="C23" s="30"/>
      <c r="D23" s="23"/>
      <c r="E23" s="24"/>
      <c r="F23" s="79" t="s">
        <v>5</v>
      </c>
      <c r="G23" s="23"/>
      <c r="H23" s="24"/>
      <c r="I23" s="26"/>
      <c r="J23" s="27"/>
      <c r="K23" s="23"/>
      <c r="L23" s="24"/>
    </row>
    <row r="24" spans="1:14" s="1" customFormat="1" ht="27.65" customHeight="1">
      <c r="A24" s="80" t="s">
        <v>77</v>
      </c>
      <c r="B24" s="91" t="s">
        <v>79</v>
      </c>
      <c r="C24" s="100"/>
      <c r="D24" s="23"/>
      <c r="E24" s="24"/>
      <c r="F24" s="79" t="s">
        <v>5</v>
      </c>
      <c r="G24" s="23"/>
      <c r="H24" s="24"/>
      <c r="I24" s="26"/>
      <c r="J24" s="27"/>
      <c r="K24" s="23"/>
      <c r="L24" s="24"/>
    </row>
    <row r="25" spans="1:14" s="1" customFormat="1" ht="27.65" customHeight="1">
      <c r="A25" s="28"/>
      <c r="B25" s="29"/>
      <c r="C25" s="30"/>
      <c r="D25" s="23"/>
      <c r="E25" s="24"/>
      <c r="F25" s="25"/>
      <c r="G25" s="23"/>
      <c r="H25" s="24"/>
      <c r="J25" s="27"/>
      <c r="L25" s="24"/>
    </row>
    <row r="26" spans="1:14" s="1" customFormat="1" ht="27.65" customHeight="1">
      <c r="A26" s="28"/>
      <c r="B26" s="29"/>
      <c r="C26" s="30"/>
      <c r="D26" s="23"/>
      <c r="E26" s="24"/>
      <c r="F26" s="25"/>
      <c r="G26" s="23"/>
      <c r="H26" s="24"/>
      <c r="I26" s="31"/>
      <c r="J26" s="27"/>
      <c r="K26" s="23"/>
      <c r="L26" s="24"/>
    </row>
    <row r="27" spans="1:14" s="1" customFormat="1" ht="27.65" customHeight="1">
      <c r="A27" s="28"/>
      <c r="B27" s="29"/>
      <c r="C27" s="32"/>
      <c r="D27" s="23"/>
      <c r="E27" s="24"/>
      <c r="F27" s="25"/>
      <c r="G27" s="23"/>
      <c r="H27" s="24"/>
      <c r="I27" s="26"/>
      <c r="J27" s="27"/>
      <c r="K27" s="23"/>
      <c r="L27" s="24"/>
    </row>
    <row r="28" spans="1:14" s="1" customFormat="1" ht="27.65" customHeight="1">
      <c r="A28" s="80"/>
      <c r="B28" s="119"/>
      <c r="C28" s="32"/>
      <c r="D28" s="23"/>
      <c r="E28" s="24"/>
      <c r="F28" s="25"/>
      <c r="G28" s="23"/>
      <c r="H28" s="24"/>
      <c r="I28" s="26"/>
      <c r="J28" s="27"/>
      <c r="K28" s="23"/>
      <c r="L28" s="24"/>
    </row>
    <row r="29" spans="1:14" s="1" customFormat="1" ht="27.65" customHeight="1">
      <c r="A29" s="80"/>
      <c r="B29" s="91"/>
      <c r="C29" s="30"/>
      <c r="D29" s="23"/>
      <c r="E29" s="24"/>
      <c r="F29" s="25"/>
      <c r="G29" s="23"/>
      <c r="H29" s="24"/>
      <c r="I29" s="26"/>
      <c r="J29" s="27"/>
      <c r="K29" s="23"/>
      <c r="L29" s="24"/>
    </row>
    <row r="30" spans="1:14" s="1" customFormat="1" ht="27.65" customHeight="1">
      <c r="A30" s="28"/>
      <c r="B30" s="91"/>
      <c r="C30" s="92"/>
      <c r="D30" s="50"/>
      <c r="E30" s="29"/>
      <c r="F30" s="79"/>
      <c r="G30" s="31"/>
      <c r="H30" s="29"/>
      <c r="I30" s="31"/>
      <c r="J30" s="29"/>
      <c r="K30" s="67"/>
      <c r="L30" s="24"/>
      <c r="M30" s="2"/>
    </row>
    <row r="31" spans="1:14" s="1" customFormat="1" ht="27.65" customHeight="1">
      <c r="A31" s="28"/>
      <c r="B31" s="21"/>
      <c r="C31" s="84"/>
      <c r="D31" s="85"/>
      <c r="E31" s="24"/>
      <c r="F31" s="25"/>
      <c r="G31" s="23"/>
      <c r="H31" s="24"/>
      <c r="I31" s="86"/>
      <c r="J31" s="27"/>
      <c r="K31" s="87"/>
      <c r="L31" s="21"/>
    </row>
    <row r="32" spans="1:14" s="1" customFormat="1" ht="27.65" customHeight="1">
      <c r="A32" s="28"/>
      <c r="B32" s="21"/>
      <c r="C32" s="84"/>
      <c r="D32" s="85"/>
      <c r="E32" s="24"/>
      <c r="F32" s="25"/>
      <c r="G32" s="23"/>
      <c r="H32" s="24"/>
      <c r="I32" s="86"/>
      <c r="J32" s="27"/>
      <c r="K32" s="87"/>
      <c r="L32" s="21"/>
    </row>
    <row r="33" spans="1:13" s="1" customFormat="1" ht="27.65" customHeight="1">
      <c r="A33" s="28"/>
      <c r="B33" s="21"/>
      <c r="C33" s="88"/>
      <c r="D33" s="85"/>
      <c r="E33" s="24"/>
      <c r="F33" s="25"/>
      <c r="G33" s="23"/>
      <c r="H33" s="24"/>
      <c r="I33" s="86"/>
      <c r="J33" s="27"/>
      <c r="K33" s="87"/>
      <c r="L33" s="21"/>
    </row>
    <row r="34" spans="1:13" s="1" customFormat="1" ht="27.65" customHeight="1">
      <c r="A34" s="28"/>
      <c r="B34" s="21"/>
      <c r="C34" s="84"/>
      <c r="D34" s="85"/>
      <c r="E34" s="24"/>
      <c r="F34" s="25"/>
      <c r="G34" s="23"/>
      <c r="H34" s="24"/>
      <c r="I34" s="86"/>
      <c r="J34" s="27"/>
      <c r="K34" s="87"/>
      <c r="L34" s="21"/>
    </row>
    <row r="35" spans="1:13" s="1" customFormat="1" ht="27.65" customHeight="1">
      <c r="A35" s="23"/>
      <c r="B35" s="21"/>
      <c r="C35" s="84"/>
      <c r="D35" s="85"/>
      <c r="E35" s="24"/>
      <c r="F35" s="25"/>
      <c r="G35" s="23"/>
      <c r="H35" s="24"/>
      <c r="I35" s="86"/>
      <c r="J35" s="27"/>
      <c r="K35" s="87"/>
      <c r="L35" s="21"/>
    </row>
    <row r="36" spans="1:13" s="1" customFormat="1" ht="27.65" customHeight="1">
      <c r="A36" s="33"/>
      <c r="B36" s="34"/>
      <c r="C36" s="30"/>
      <c r="D36" s="23"/>
      <c r="E36" s="24"/>
      <c r="F36" s="25"/>
      <c r="G36" s="23"/>
      <c r="H36" s="24"/>
      <c r="I36" s="31"/>
      <c r="J36" s="27"/>
      <c r="K36" s="23"/>
      <c r="L36" s="24"/>
    </row>
    <row r="37" spans="1:13" s="1" customFormat="1" ht="27.65" customHeight="1">
      <c r="A37" s="23"/>
      <c r="B37" s="24"/>
      <c r="C37" s="30"/>
      <c r="D37" s="23"/>
      <c r="E37" s="24"/>
      <c r="F37" s="25"/>
      <c r="G37" s="23"/>
      <c r="H37" s="24"/>
      <c r="I37" s="26"/>
      <c r="J37" s="27"/>
      <c r="K37" s="23"/>
      <c r="L37" s="24"/>
    </row>
    <row r="38" spans="1:13" s="1" customFormat="1" ht="27.65" customHeight="1">
      <c r="A38" s="68" t="s">
        <v>19</v>
      </c>
      <c r="B38" s="69"/>
      <c r="C38" s="37"/>
      <c r="D38" s="35"/>
      <c r="E38" s="36"/>
      <c r="F38" s="38"/>
      <c r="G38" s="35"/>
      <c r="H38" s="36"/>
      <c r="I38" s="70">
        <f>I22+I30</f>
        <v>0</v>
      </c>
      <c r="J38" s="39"/>
      <c r="K38" s="35"/>
      <c r="L38" s="36"/>
    </row>
    <row r="39" spans="1:13" s="1" customFormat="1" ht="27.65" customHeight="1">
      <c r="A39" s="143" t="s">
        <v>12</v>
      </c>
      <c r="B39" s="144"/>
      <c r="C39" s="3" t="s">
        <v>13</v>
      </c>
      <c r="D39" s="143" t="s">
        <v>14</v>
      </c>
      <c r="E39" s="144"/>
      <c r="F39" s="11" t="s">
        <v>15</v>
      </c>
      <c r="G39" s="143" t="s">
        <v>16</v>
      </c>
      <c r="H39" s="144"/>
      <c r="I39" s="145" t="s">
        <v>17</v>
      </c>
      <c r="J39" s="146"/>
      <c r="K39" s="143" t="s">
        <v>18</v>
      </c>
      <c r="L39" s="144"/>
    </row>
    <row r="40" spans="1:13" s="1" customFormat="1" ht="27.65" customHeight="1">
      <c r="A40" s="40" t="s">
        <v>7</v>
      </c>
      <c r="B40" s="13"/>
      <c r="C40" s="41"/>
      <c r="D40" s="51"/>
      <c r="E40" s="13"/>
      <c r="F40" s="43"/>
      <c r="G40" s="42"/>
      <c r="H40" s="13"/>
      <c r="I40" s="44"/>
      <c r="J40" s="45"/>
      <c r="K40" s="42"/>
      <c r="L40" s="13"/>
    </row>
    <row r="41" spans="1:13" s="1" customFormat="1" ht="27.65" customHeight="1">
      <c r="A41" s="93"/>
      <c r="B41" s="96" t="s">
        <v>88</v>
      </c>
      <c r="C41" s="103"/>
      <c r="D41" s="99">
        <v>70</v>
      </c>
      <c r="E41" s="94"/>
      <c r="F41" s="95" t="s">
        <v>94</v>
      </c>
      <c r="G41" s="108"/>
      <c r="H41" s="5"/>
      <c r="I41" s="108"/>
      <c r="J41" s="5"/>
      <c r="K41" s="109"/>
      <c r="L41" s="120"/>
    </row>
    <row r="42" spans="1:13" s="1" customFormat="1" ht="27.65" customHeight="1">
      <c r="A42" s="93"/>
      <c r="B42" s="117" t="s">
        <v>89</v>
      </c>
      <c r="C42" s="97" t="s">
        <v>90</v>
      </c>
      <c r="D42" s="99">
        <v>17.5</v>
      </c>
      <c r="E42" s="94"/>
      <c r="F42" s="95" t="s">
        <v>95</v>
      </c>
      <c r="G42" s="108"/>
      <c r="H42" s="5"/>
      <c r="I42" s="108"/>
      <c r="J42" s="5"/>
      <c r="K42" s="109"/>
      <c r="L42" s="120"/>
      <c r="M42" s="98"/>
    </row>
    <row r="43" spans="1:13" s="1" customFormat="1" ht="27.65" customHeight="1">
      <c r="A43" s="93"/>
      <c r="B43" s="96" t="s">
        <v>91</v>
      </c>
      <c r="C43" s="97"/>
      <c r="D43" s="99">
        <v>2</v>
      </c>
      <c r="E43" s="94"/>
      <c r="F43" s="95" t="s">
        <v>96</v>
      </c>
      <c r="G43" s="108"/>
      <c r="H43" s="5"/>
      <c r="I43" s="108"/>
      <c r="J43" s="5"/>
      <c r="K43" s="109"/>
      <c r="L43" s="120"/>
      <c r="M43" s="98"/>
    </row>
    <row r="44" spans="1:13" ht="27.65" customHeight="1">
      <c r="A44" s="23"/>
      <c r="B44" s="104" t="s">
        <v>92</v>
      </c>
      <c r="C44" s="105"/>
      <c r="D44" s="99">
        <v>17.5</v>
      </c>
      <c r="E44" s="5"/>
      <c r="F44" s="95" t="s">
        <v>95</v>
      </c>
      <c r="G44" s="108"/>
      <c r="H44" s="5"/>
      <c r="I44" s="108"/>
      <c r="J44" s="5"/>
      <c r="K44" s="109"/>
      <c r="L44" s="120"/>
    </row>
    <row r="45" spans="1:13" ht="27.65" customHeight="1">
      <c r="A45" s="87"/>
      <c r="B45" s="104" t="s">
        <v>93</v>
      </c>
      <c r="C45" s="105"/>
      <c r="D45" s="99">
        <v>1</v>
      </c>
      <c r="E45" s="5"/>
      <c r="F45" s="95" t="s">
        <v>81</v>
      </c>
      <c r="G45" s="108"/>
      <c r="H45" s="5"/>
      <c r="I45" s="108"/>
      <c r="J45" s="5"/>
      <c r="K45" s="109"/>
      <c r="L45" s="120"/>
    </row>
    <row r="46" spans="1:13" ht="27.65" customHeight="1">
      <c r="A46" s="23"/>
      <c r="B46" s="104" t="s">
        <v>80</v>
      </c>
      <c r="C46" s="105" t="s">
        <v>97</v>
      </c>
      <c r="D46" s="110">
        <v>792</v>
      </c>
      <c r="E46" s="5"/>
      <c r="F46" s="95" t="s">
        <v>95</v>
      </c>
      <c r="G46" s="108"/>
      <c r="H46" s="5"/>
      <c r="I46" s="108"/>
      <c r="J46" s="5"/>
      <c r="K46" s="109"/>
      <c r="L46" s="120"/>
    </row>
    <row r="47" spans="1:13" ht="27.65" customHeight="1">
      <c r="A47" s="23"/>
      <c r="B47" s="104"/>
      <c r="C47" s="106"/>
      <c r="D47" s="110"/>
      <c r="E47" s="5"/>
      <c r="F47" s="95"/>
      <c r="G47" s="108"/>
      <c r="H47" s="5"/>
      <c r="I47" s="108"/>
      <c r="J47" s="5"/>
      <c r="K47" s="109"/>
      <c r="L47" s="118"/>
      <c r="M47" s="102"/>
    </row>
    <row r="48" spans="1:13" ht="27.65" customHeight="1">
      <c r="A48" s="23"/>
      <c r="B48" s="104"/>
      <c r="C48" s="105"/>
      <c r="D48" s="110"/>
      <c r="E48" s="5"/>
      <c r="F48" s="95"/>
      <c r="G48" s="108"/>
      <c r="H48" s="5"/>
      <c r="I48" s="108"/>
      <c r="J48" s="5"/>
      <c r="K48" s="109"/>
      <c r="L48" s="118"/>
    </row>
    <row r="49" spans="1:12" ht="27.65" customHeight="1">
      <c r="A49" s="23"/>
      <c r="B49" s="104"/>
      <c r="C49" s="107"/>
      <c r="D49" s="110"/>
      <c r="E49" s="5"/>
      <c r="F49" s="95"/>
      <c r="G49" s="108"/>
      <c r="H49" s="5"/>
      <c r="I49" s="108"/>
      <c r="J49" s="5"/>
      <c r="K49" s="109"/>
      <c r="L49" s="118"/>
    </row>
    <row r="50" spans="1:12" ht="27.65" customHeight="1">
      <c r="A50" s="23"/>
      <c r="B50" s="104"/>
      <c r="C50" s="107"/>
      <c r="D50" s="110"/>
      <c r="E50" s="5"/>
      <c r="F50" s="111"/>
      <c r="G50" s="108"/>
      <c r="H50" s="5"/>
      <c r="I50" s="108"/>
      <c r="J50" s="5"/>
      <c r="K50" s="109"/>
      <c r="L50" s="118"/>
    </row>
    <row r="51" spans="1:12" ht="27.65" customHeight="1">
      <c r="A51" s="23"/>
      <c r="B51" s="104"/>
      <c r="C51" s="107"/>
      <c r="D51" s="110"/>
      <c r="E51" s="5"/>
      <c r="F51" s="111"/>
      <c r="G51" s="108"/>
      <c r="H51" s="5"/>
      <c r="I51" s="108"/>
      <c r="J51" s="5"/>
      <c r="K51" s="109"/>
      <c r="L51" s="118"/>
    </row>
    <row r="52" spans="1:12" ht="27.65" customHeight="1">
      <c r="A52" s="23"/>
      <c r="B52" s="104"/>
      <c r="C52" s="105"/>
      <c r="D52" s="110"/>
      <c r="E52" s="5"/>
      <c r="F52" s="111"/>
      <c r="G52" s="108"/>
      <c r="H52" s="5"/>
      <c r="I52" s="108"/>
      <c r="J52" s="5"/>
      <c r="K52" s="109"/>
      <c r="L52" s="118"/>
    </row>
    <row r="53" spans="1:12" ht="27.65" customHeight="1">
      <c r="A53" s="23"/>
      <c r="B53" s="104"/>
      <c r="C53" s="105"/>
      <c r="D53" s="110"/>
      <c r="E53" s="5"/>
      <c r="F53" s="111"/>
      <c r="G53" s="108"/>
      <c r="H53" s="5"/>
      <c r="I53" s="108"/>
      <c r="J53" s="5"/>
      <c r="K53" s="109"/>
      <c r="L53" s="118"/>
    </row>
    <row r="54" spans="1:12" ht="27.65" customHeight="1">
      <c r="A54" s="163" t="s">
        <v>71</v>
      </c>
      <c r="B54" s="164"/>
      <c r="C54" s="90"/>
      <c r="D54" s="112"/>
      <c r="E54" s="113"/>
      <c r="F54" s="11"/>
      <c r="G54" s="114"/>
      <c r="H54" s="113"/>
      <c r="I54" s="115">
        <f>SUM(I41:I46)</f>
        <v>0</v>
      </c>
      <c r="J54" s="113"/>
      <c r="K54" s="114"/>
      <c r="L54" s="116"/>
    </row>
  </sheetData>
  <mergeCells count="48">
    <mergeCell ref="A54:B54"/>
    <mergeCell ref="A39:B39"/>
    <mergeCell ref="A13:B13"/>
    <mergeCell ref="A1:L1"/>
    <mergeCell ref="K2:L2"/>
    <mergeCell ref="G3:I3"/>
    <mergeCell ref="G4:I4"/>
    <mergeCell ref="D3:F3"/>
    <mergeCell ref="K20:L20"/>
    <mergeCell ref="I20:J20"/>
    <mergeCell ref="G9:I9"/>
    <mergeCell ref="G10:I10"/>
    <mergeCell ref="A20:B20"/>
    <mergeCell ref="D20:E20"/>
    <mergeCell ref="G20:H20"/>
    <mergeCell ref="B18:C18"/>
    <mergeCell ref="A19:C19"/>
    <mergeCell ref="B16:C16"/>
    <mergeCell ref="D16:F16"/>
    <mergeCell ref="D18:F18"/>
    <mergeCell ref="A2:C2"/>
    <mergeCell ref="B6:C6"/>
    <mergeCell ref="B7:C7"/>
    <mergeCell ref="G8:I8"/>
    <mergeCell ref="D2:F2"/>
    <mergeCell ref="G2:J2"/>
    <mergeCell ref="G5:I5"/>
    <mergeCell ref="D8:F8"/>
    <mergeCell ref="D6:F6"/>
    <mergeCell ref="G6:I6"/>
    <mergeCell ref="D7:F7"/>
    <mergeCell ref="G7:I7"/>
    <mergeCell ref="K39:L39"/>
    <mergeCell ref="D39:E39"/>
    <mergeCell ref="G39:H39"/>
    <mergeCell ref="I39:J39"/>
    <mergeCell ref="D5:F5"/>
    <mergeCell ref="D10:F10"/>
    <mergeCell ref="G16:I16"/>
    <mergeCell ref="G13:I13"/>
    <mergeCell ref="G19:I19"/>
    <mergeCell ref="G18:I18"/>
    <mergeCell ref="G15:I15"/>
    <mergeCell ref="G17:I17"/>
    <mergeCell ref="G11:I11"/>
    <mergeCell ref="D11:F11"/>
    <mergeCell ref="D15:F15"/>
    <mergeCell ref="D17:F17"/>
  </mergeCells>
  <phoneticPr fontId="2"/>
  <printOptions horizontalCentered="1" verticalCentered="1"/>
  <pageMargins left="0.59055118110236227" right="0.59055118110236227" top="0.59055118110236227" bottom="0.39370078740157483" header="0.39370078740157483" footer="0.23622047244094491"/>
  <pageSetup paperSize="9" scale="88" orientation="landscape" horizontalDpi="300" verticalDpi="300" r:id="rId1"/>
  <headerFooter alignWithMargins="0">
    <oddHeader>&amp;R&amp;P / &amp;N</oddHeader>
  </headerFooter>
  <rowBreaks count="2" manualBreakCount="2">
    <brk id="19" max="16383" man="1"/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26953125" style="52" customWidth="1"/>
    <col min="2" max="2" width="21.90625" style="52" customWidth="1"/>
    <col min="3" max="3" width="16" style="52" customWidth="1"/>
    <col min="4" max="4" width="10.26953125" style="52" customWidth="1"/>
    <col min="5" max="5" width="17.90625" style="52" customWidth="1"/>
    <col min="6" max="6" width="11" style="52" customWidth="1"/>
    <col min="7" max="16384" width="9" style="52"/>
  </cols>
  <sheetData>
    <row r="1" spans="1:6" ht="16.5" customHeight="1">
      <c r="A1" s="172" t="s">
        <v>49</v>
      </c>
      <c r="B1" s="172"/>
      <c r="C1" s="172"/>
      <c r="D1" s="172"/>
      <c r="E1" s="172"/>
      <c r="F1" s="172"/>
    </row>
    <row r="2" spans="1:6" ht="30.75" customHeight="1"/>
    <row r="3" spans="1:6" ht="16.5" customHeight="1">
      <c r="A3" s="52" t="s">
        <v>22</v>
      </c>
    </row>
    <row r="4" spans="1:6" ht="16.5" customHeight="1"/>
    <row r="5" spans="1:6" ht="16.5" customHeight="1">
      <c r="B5" s="53" t="s">
        <v>23</v>
      </c>
      <c r="C5" s="53" t="s">
        <v>24</v>
      </c>
      <c r="D5" s="53"/>
      <c r="E5" s="53"/>
      <c r="F5" s="53"/>
    </row>
    <row r="6" spans="1:6" ht="16.5" customHeight="1">
      <c r="B6" s="54" t="s">
        <v>25</v>
      </c>
      <c r="C6" s="55" t="e">
        <f>SUM(#REF!)</f>
        <v>#REF!</v>
      </c>
      <c r="D6" s="53" t="s">
        <v>50</v>
      </c>
      <c r="E6" s="55" t="e">
        <f>ROUNDDOWN(C6*(9.5/10),0)</f>
        <v>#REF!</v>
      </c>
      <c r="F6" s="63" t="s">
        <v>26</v>
      </c>
    </row>
    <row r="7" spans="1:6" ht="16.5" customHeight="1">
      <c r="B7" s="54" t="s">
        <v>27</v>
      </c>
      <c r="C7" s="55" t="e">
        <f>#REF!+#REF!</f>
        <v>#REF!</v>
      </c>
      <c r="D7" s="53" t="s">
        <v>51</v>
      </c>
      <c r="E7" s="55" t="e">
        <f>ROUNDDOWN(C7*(9/10),0)</f>
        <v>#REF!</v>
      </c>
      <c r="F7" s="63" t="s">
        <v>28</v>
      </c>
    </row>
    <row r="8" spans="1:6" ht="16.5" customHeight="1">
      <c r="B8" s="54" t="s">
        <v>29</v>
      </c>
      <c r="C8" s="55" t="e">
        <f>SUM(#REF!)</f>
        <v>#REF!</v>
      </c>
      <c r="D8" s="53" t="s">
        <v>52</v>
      </c>
      <c r="E8" s="55" t="e">
        <f>ROUNDDOWN(C8*(7/10),0)</f>
        <v>#REF!</v>
      </c>
      <c r="F8" s="63" t="s">
        <v>30</v>
      </c>
    </row>
    <row r="9" spans="1:6" ht="16.5" customHeight="1">
      <c r="B9" s="54" t="s">
        <v>31</v>
      </c>
      <c r="C9" s="55" t="e">
        <f>#REF!</f>
        <v>#REF!</v>
      </c>
      <c r="D9" s="53" t="s">
        <v>53</v>
      </c>
      <c r="E9" s="56" t="e">
        <f>ROUNDDOWN(C9*(3/10),0)</f>
        <v>#REF!</v>
      </c>
      <c r="F9" s="63" t="s">
        <v>54</v>
      </c>
    </row>
    <row r="10" spans="1:6" ht="16.5" customHeight="1">
      <c r="B10" s="54" t="s">
        <v>32</v>
      </c>
      <c r="C10" s="55" t="e">
        <f>SUM(C6:C9)</f>
        <v>#REF!</v>
      </c>
      <c r="D10" s="53"/>
      <c r="E10" s="56" t="s">
        <v>33</v>
      </c>
      <c r="F10" s="54"/>
    </row>
    <row r="11" spans="1:6" ht="16.5" customHeight="1">
      <c r="B11" s="54" t="s">
        <v>34</v>
      </c>
      <c r="C11" s="55" t="e">
        <f>ROUNDDOWN(C10*0.05,0)</f>
        <v>#REF!</v>
      </c>
      <c r="D11" s="54"/>
      <c r="E11" s="56" t="s">
        <v>35</v>
      </c>
      <c r="F11" s="54"/>
    </row>
    <row r="12" spans="1:6" ht="16.5" customHeight="1">
      <c r="B12" s="53" t="s">
        <v>11</v>
      </c>
      <c r="C12" s="55" t="e">
        <f>SUM(C10:C11)</f>
        <v>#REF!</v>
      </c>
      <c r="D12" s="54"/>
      <c r="E12" s="56" t="s">
        <v>36</v>
      </c>
      <c r="F12" s="54"/>
    </row>
    <row r="13" spans="1:6" ht="16.5" customHeight="1">
      <c r="E13" s="57"/>
    </row>
    <row r="14" spans="1:6" ht="16.5" customHeight="1">
      <c r="E14" s="57"/>
    </row>
    <row r="15" spans="1:6" ht="16.5" customHeight="1" thickBot="1">
      <c r="B15" s="52" t="s">
        <v>37</v>
      </c>
      <c r="E15" s="57"/>
    </row>
    <row r="16" spans="1:6" ht="16.5" customHeight="1" thickTop="1" thickBot="1">
      <c r="B16" s="52" t="s">
        <v>55</v>
      </c>
      <c r="D16" s="58" t="s">
        <v>38</v>
      </c>
      <c r="E16" s="64" t="e">
        <f>SUM(E6:E9)</f>
        <v>#REF!</v>
      </c>
    </row>
    <row r="17" spans="1:5" ht="16.5" customHeight="1" thickTop="1">
      <c r="B17" s="52" t="s">
        <v>56</v>
      </c>
      <c r="E17" s="57"/>
    </row>
    <row r="18" spans="1:5" ht="16.5" customHeight="1">
      <c r="B18" s="52" t="s">
        <v>39</v>
      </c>
      <c r="E18" s="57"/>
    </row>
    <row r="19" spans="1:5" ht="16.5" customHeight="1">
      <c r="B19" s="52" t="s">
        <v>40</v>
      </c>
      <c r="E19" s="59" t="e">
        <f>+C10</f>
        <v>#REF!</v>
      </c>
    </row>
    <row r="20" spans="1:5" ht="16.5" customHeight="1">
      <c r="E20" s="57"/>
    </row>
    <row r="21" spans="1:5" ht="16.5" customHeight="1">
      <c r="B21" s="52" t="s">
        <v>57</v>
      </c>
      <c r="D21" s="60" t="s">
        <v>41</v>
      </c>
      <c r="E21" s="55" t="e">
        <f>ROUNDDOWN(C10*(7/10),0)</f>
        <v>#REF!</v>
      </c>
    </row>
    <row r="22" spans="1:5" ht="16.5" customHeight="1">
      <c r="D22" s="61"/>
      <c r="E22" s="57"/>
    </row>
    <row r="23" spans="1:5" ht="16.5" customHeight="1">
      <c r="B23" s="52" t="s">
        <v>58</v>
      </c>
      <c r="D23" s="60" t="s">
        <v>42</v>
      </c>
      <c r="E23" s="55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62" t="s">
        <v>43</v>
      </c>
      <c r="C26" s="62"/>
    </row>
    <row r="27" spans="1:5" ht="16.5" customHeight="1">
      <c r="B27" s="62" t="s">
        <v>44</v>
      </c>
      <c r="C27" s="62"/>
    </row>
    <row r="28" spans="1:5" ht="16.5" customHeight="1">
      <c r="B28" s="62" t="s">
        <v>45</v>
      </c>
      <c r="C28" s="62"/>
    </row>
    <row r="29" spans="1:5" ht="16.5" customHeight="1"/>
    <row r="30" spans="1:5" ht="16.5" customHeight="1"/>
    <row r="31" spans="1:5" ht="16.5" customHeight="1"/>
    <row r="32" spans="1:5" ht="16.5" customHeight="1">
      <c r="A32" s="52" t="s">
        <v>46</v>
      </c>
    </row>
    <row r="33" spans="2:2" ht="16.5" customHeight="1"/>
    <row r="34" spans="2:2" ht="16.5" customHeight="1">
      <c r="B34" s="52" t="s">
        <v>47</v>
      </c>
    </row>
    <row r="35" spans="2:2" ht="16.5" customHeight="1">
      <c r="B35" s="52" t="s">
        <v>48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26953125" style="52" customWidth="1"/>
    <col min="2" max="2" width="21.90625" style="52" customWidth="1"/>
    <col min="3" max="3" width="16" style="52" customWidth="1"/>
    <col min="4" max="4" width="10.26953125" style="52" customWidth="1"/>
    <col min="5" max="5" width="17.90625" style="52" customWidth="1"/>
    <col min="6" max="6" width="11" style="52" customWidth="1"/>
    <col min="7" max="16384" width="9" style="52"/>
  </cols>
  <sheetData>
    <row r="1" spans="1:6" ht="16.5" customHeight="1">
      <c r="A1" s="172" t="s">
        <v>59</v>
      </c>
      <c r="B1" s="172"/>
      <c r="C1" s="172"/>
      <c r="D1" s="172"/>
      <c r="E1" s="172"/>
      <c r="F1" s="172"/>
    </row>
    <row r="2" spans="1:6" ht="30.75" customHeight="1"/>
    <row r="3" spans="1:6" ht="16.5" customHeight="1">
      <c r="A3" s="52" t="s">
        <v>22</v>
      </c>
    </row>
    <row r="4" spans="1:6" ht="16.5" customHeight="1"/>
    <row r="5" spans="1:6" ht="16.5" customHeight="1">
      <c r="B5" s="53" t="s">
        <v>23</v>
      </c>
      <c r="C5" s="53" t="s">
        <v>24</v>
      </c>
      <c r="D5" s="53"/>
      <c r="E5" s="53"/>
      <c r="F5" s="53"/>
    </row>
    <row r="6" spans="1:6" ht="16.5" customHeight="1">
      <c r="B6" s="54" t="s">
        <v>25</v>
      </c>
      <c r="C6" s="55" t="e">
        <f>SUM(#REF!)</f>
        <v>#REF!</v>
      </c>
      <c r="D6" s="53" t="s">
        <v>50</v>
      </c>
      <c r="E6" s="55" t="e">
        <f>ROUNDDOWN(C6*(9.5/10),0)</f>
        <v>#REF!</v>
      </c>
      <c r="F6" s="63" t="s">
        <v>63</v>
      </c>
    </row>
    <row r="7" spans="1:6" ht="16.5" customHeight="1">
      <c r="B7" s="54" t="s">
        <v>27</v>
      </c>
      <c r="C7" s="55" t="e">
        <f>#REF!+#REF!</f>
        <v>#REF!</v>
      </c>
      <c r="D7" s="53" t="s">
        <v>51</v>
      </c>
      <c r="E7" s="55" t="e">
        <f>ROUNDDOWN(C7*(9/10),0)</f>
        <v>#REF!</v>
      </c>
      <c r="F7" s="63" t="s">
        <v>64</v>
      </c>
    </row>
    <row r="8" spans="1:6" ht="16.5" customHeight="1">
      <c r="B8" s="65" t="s">
        <v>60</v>
      </c>
      <c r="C8" s="66"/>
      <c r="D8" s="53" t="s">
        <v>52</v>
      </c>
      <c r="E8" s="55">
        <f>ROUNDDOWN(C8*(7/10),0)</f>
        <v>0</v>
      </c>
      <c r="F8" s="63" t="s">
        <v>65</v>
      </c>
    </row>
    <row r="9" spans="1:6" ht="16.5" customHeight="1">
      <c r="B9" s="54" t="s">
        <v>31</v>
      </c>
      <c r="C9" s="55" t="e">
        <f>#REF!</f>
        <v>#REF!</v>
      </c>
      <c r="D9" s="53" t="s">
        <v>53</v>
      </c>
      <c r="E9" s="56" t="e">
        <f>ROUNDDOWN(C9*(3/10),0)</f>
        <v>#REF!</v>
      </c>
      <c r="F9" s="63" t="s">
        <v>66</v>
      </c>
    </row>
    <row r="10" spans="1:6" ht="16.5" customHeight="1">
      <c r="B10" s="54" t="s">
        <v>61</v>
      </c>
      <c r="C10" s="66"/>
      <c r="D10" s="53" t="s">
        <v>68</v>
      </c>
      <c r="E10" s="56">
        <f>ROUNDDOWN(C10*(3/10),0)</f>
        <v>0</v>
      </c>
      <c r="F10" s="63" t="s">
        <v>67</v>
      </c>
    </row>
    <row r="11" spans="1:6" ht="16.5" customHeight="1">
      <c r="B11" s="54" t="s">
        <v>62</v>
      </c>
      <c r="C11" s="55" t="e">
        <f>SUM(C6:C10)</f>
        <v>#REF!</v>
      </c>
      <c r="D11" s="53"/>
      <c r="E11" s="56" t="s">
        <v>33</v>
      </c>
      <c r="F11" s="54"/>
    </row>
    <row r="12" spans="1:6" ht="16.5" customHeight="1">
      <c r="B12" s="54" t="s">
        <v>34</v>
      </c>
      <c r="C12" s="55" t="e">
        <f>ROUNDDOWN(C11*0.05,0)</f>
        <v>#REF!</v>
      </c>
      <c r="D12" s="54"/>
      <c r="E12" s="56" t="s">
        <v>35</v>
      </c>
      <c r="F12" s="54"/>
    </row>
    <row r="13" spans="1:6" ht="16.5" customHeight="1">
      <c r="B13" s="53" t="s">
        <v>11</v>
      </c>
      <c r="C13" s="55" t="e">
        <f>SUM(C11:C12)</f>
        <v>#REF!</v>
      </c>
      <c r="D13" s="54"/>
      <c r="E13" s="56" t="s">
        <v>36</v>
      </c>
      <c r="F13" s="54"/>
    </row>
    <row r="14" spans="1:6" ht="16.5" customHeight="1">
      <c r="E14" s="57"/>
    </row>
    <row r="15" spans="1:6" ht="16.5" customHeight="1">
      <c r="E15" s="57"/>
    </row>
    <row r="16" spans="1:6" ht="16.5" customHeight="1" thickBot="1">
      <c r="B16" s="52" t="s">
        <v>37</v>
      </c>
      <c r="E16" s="57"/>
    </row>
    <row r="17" spans="2:5" ht="16.5" customHeight="1" thickTop="1" thickBot="1">
      <c r="B17" s="52" t="s">
        <v>69</v>
      </c>
      <c r="D17" s="58" t="s">
        <v>38</v>
      </c>
      <c r="E17" s="64" t="e">
        <f>SUM(E6:E10)</f>
        <v>#REF!</v>
      </c>
    </row>
    <row r="18" spans="2:5" ht="16.5" customHeight="1" thickTop="1">
      <c r="B18" s="52" t="s">
        <v>56</v>
      </c>
      <c r="E18" s="57"/>
    </row>
    <row r="19" spans="2:5" ht="16.5" customHeight="1">
      <c r="B19" s="52" t="s">
        <v>39</v>
      </c>
      <c r="E19" s="57"/>
    </row>
    <row r="20" spans="2:5" ht="16.5" customHeight="1">
      <c r="B20" s="52" t="s">
        <v>70</v>
      </c>
      <c r="E20" s="59" t="e">
        <f>+C11</f>
        <v>#REF!</v>
      </c>
    </row>
    <row r="21" spans="2:5" ht="16.5" customHeight="1">
      <c r="E21" s="57"/>
    </row>
    <row r="22" spans="2:5" ht="16.5" customHeight="1">
      <c r="B22" s="52" t="s">
        <v>57</v>
      </c>
      <c r="D22" s="60" t="s">
        <v>41</v>
      </c>
      <c r="E22" s="55" t="e">
        <f>ROUNDDOWN(C11*(7/10),0)</f>
        <v>#REF!</v>
      </c>
    </row>
    <row r="23" spans="2:5" ht="16.5" customHeight="1">
      <c r="D23" s="61"/>
      <c r="E23" s="57"/>
    </row>
    <row r="24" spans="2:5" ht="16.5" customHeight="1">
      <c r="B24" s="52" t="s">
        <v>58</v>
      </c>
      <c r="D24" s="60" t="s">
        <v>42</v>
      </c>
      <c r="E24" s="55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62" t="s">
        <v>43</v>
      </c>
      <c r="C27" s="62"/>
    </row>
    <row r="28" spans="2:5" ht="16.5" customHeight="1">
      <c r="B28" s="62" t="s">
        <v>44</v>
      </c>
      <c r="C28" s="62"/>
    </row>
    <row r="29" spans="2:5" ht="16.5" customHeight="1">
      <c r="B29" s="62" t="s">
        <v>45</v>
      </c>
      <c r="C29" s="62"/>
    </row>
    <row r="30" spans="2:5" ht="16.5" customHeight="1"/>
    <row r="31" spans="2:5" ht="16.5" customHeight="1"/>
    <row r="32" spans="2:5" ht="16.5" customHeight="1"/>
    <row r="33" spans="1:2" ht="16.5" customHeight="1">
      <c r="A33" s="52" t="s">
        <v>46</v>
      </c>
    </row>
    <row r="34" spans="1:2" ht="16.5" customHeight="1"/>
    <row r="35" spans="1:2" ht="16.5" customHeight="1">
      <c r="B35" s="52" t="s">
        <v>47</v>
      </c>
    </row>
    <row r="36" spans="1:2" ht="16.5" customHeight="1">
      <c r="B36" s="52" t="s">
        <v>48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lastModifiedBy>飯島　信一</cp:lastModifiedBy>
  <cp:lastPrinted>2023-10-13T00:15:56Z</cp:lastPrinted>
  <dcterms:created xsi:type="dcterms:W3CDTF">1998-05-20T03:55:56Z</dcterms:created>
  <dcterms:modified xsi:type="dcterms:W3CDTF">2023-10-13T00:16:06Z</dcterms:modified>
  <cp:category>委託料</cp:category>
</cp:coreProperties>
</file>